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filterPrivacy="1"/>
  <bookViews>
    <workbookView xWindow="0" yWindow="0" windowWidth="20460" windowHeight="7500" activeTab="4"/>
  </bookViews>
  <sheets>
    <sheet name="Building 1" sheetId="1" r:id="rId1"/>
    <sheet name="Building 2" sheetId="2" r:id="rId2"/>
    <sheet name="Building 3" sheetId="3" r:id="rId3"/>
    <sheet name="Building 4" sheetId="4" r:id="rId4"/>
    <sheet name="Building 6" sheetId="5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 l="1"/>
  <c r="I7" i="5" l="1"/>
  <c r="E7" i="5"/>
  <c r="G7" i="5" s="1"/>
  <c r="H7" i="5" s="1"/>
  <c r="I6" i="5"/>
  <c r="E6" i="5"/>
  <c r="G6" i="5" s="1"/>
  <c r="H6" i="5" s="1"/>
  <c r="J7" i="5" l="1"/>
  <c r="J6" i="5"/>
  <c r="E8" i="4"/>
  <c r="F8" i="4" s="1"/>
  <c r="H8" i="4" s="1"/>
  <c r="I8" i="4" s="1"/>
  <c r="K8" i="4" s="1"/>
  <c r="E9" i="4"/>
  <c r="F9" i="4" s="1"/>
  <c r="E10" i="4"/>
  <c r="F10" i="4" s="1"/>
  <c r="E11" i="4"/>
  <c r="F11" i="4" s="1"/>
  <c r="E12" i="4"/>
  <c r="F12" i="4" s="1"/>
  <c r="E9" i="3"/>
  <c r="E10" i="3"/>
  <c r="E11" i="3"/>
  <c r="E12" i="3"/>
  <c r="E13" i="3"/>
  <c r="E14" i="3"/>
  <c r="E8" i="3"/>
  <c r="E9" i="2"/>
  <c r="E10" i="2"/>
  <c r="E11" i="2"/>
  <c r="E12" i="2"/>
  <c r="E13" i="2"/>
  <c r="E14" i="2"/>
  <c r="E15" i="2"/>
  <c r="E16" i="2"/>
  <c r="E8" i="2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H9" i="4" l="1"/>
  <c r="I9" i="4" s="1"/>
  <c r="J9" i="4"/>
  <c r="H10" i="4"/>
  <c r="I10" i="4" s="1"/>
  <c r="J10" i="4"/>
  <c r="H11" i="4"/>
  <c r="I11" i="4" s="1"/>
  <c r="J11" i="4"/>
  <c r="H12" i="4"/>
  <c r="I12" i="4" s="1"/>
  <c r="J12" i="4"/>
  <c r="J10" i="3"/>
  <c r="J11" i="3"/>
  <c r="J12" i="3"/>
  <c r="J13" i="3"/>
  <c r="J14" i="3"/>
  <c r="F9" i="3"/>
  <c r="H9" i="3" s="1"/>
  <c r="I9" i="3" s="1"/>
  <c r="J9" i="3"/>
  <c r="F10" i="3"/>
  <c r="H10" i="3" s="1"/>
  <c r="I10" i="3" s="1"/>
  <c r="F11" i="3"/>
  <c r="H11" i="3" s="1"/>
  <c r="I11" i="3" s="1"/>
  <c r="F12" i="3"/>
  <c r="H12" i="3" s="1"/>
  <c r="I12" i="3" s="1"/>
  <c r="F13" i="3"/>
  <c r="H13" i="3" s="1"/>
  <c r="I13" i="3" s="1"/>
  <c r="F14" i="3"/>
  <c r="H14" i="3" s="1"/>
  <c r="I14" i="3" s="1"/>
  <c r="J8" i="3"/>
  <c r="F8" i="3"/>
  <c r="H8" i="3" s="1"/>
  <c r="I8" i="3" s="1"/>
  <c r="J8" i="1"/>
  <c r="J9" i="1"/>
  <c r="J10" i="1"/>
  <c r="J11" i="1"/>
  <c r="J12" i="1"/>
  <c r="J13" i="1"/>
  <c r="J14" i="1"/>
  <c r="J15" i="1"/>
  <c r="J9" i="2"/>
  <c r="J10" i="2"/>
  <c r="J11" i="2"/>
  <c r="J12" i="2"/>
  <c r="J13" i="2"/>
  <c r="J14" i="2"/>
  <c r="J15" i="2"/>
  <c r="J16" i="2"/>
  <c r="J8" i="2"/>
  <c r="F10" i="2"/>
  <c r="H10" i="2" s="1"/>
  <c r="I10" i="2" s="1"/>
  <c r="K10" i="2" s="1"/>
  <c r="F11" i="2"/>
  <c r="H11" i="2"/>
  <c r="I11" i="2" s="1"/>
  <c r="K11" i="2" s="1"/>
  <c r="F12" i="2"/>
  <c r="H12" i="2" s="1"/>
  <c r="I12" i="2" s="1"/>
  <c r="F13" i="2"/>
  <c r="H13" i="2" s="1"/>
  <c r="I13" i="2" s="1"/>
  <c r="K13" i="2" s="1"/>
  <c r="F14" i="2"/>
  <c r="H14" i="2" s="1"/>
  <c r="I14" i="2" s="1"/>
  <c r="F15" i="2"/>
  <c r="H15" i="2" s="1"/>
  <c r="I15" i="2" s="1"/>
  <c r="K15" i="2" s="1"/>
  <c r="F16" i="2"/>
  <c r="H16" i="2" s="1"/>
  <c r="I16" i="2" s="1"/>
  <c r="F9" i="2"/>
  <c r="H9" i="2" s="1"/>
  <c r="I9" i="2" s="1"/>
  <c r="K9" i="2" s="1"/>
  <c r="F8" i="2"/>
  <c r="H8" i="2" s="1"/>
  <c r="I8" i="2" s="1"/>
  <c r="H13" i="1"/>
  <c r="I13" i="1" s="1"/>
  <c r="H14" i="1"/>
  <c r="I14" i="1" s="1"/>
  <c r="H15" i="1"/>
  <c r="I15" i="1" s="1"/>
  <c r="H12" i="1"/>
  <c r="I12" i="1" s="1"/>
  <c r="K12" i="1" s="1"/>
  <c r="H11" i="1"/>
  <c r="I11" i="1" s="1"/>
  <c r="H10" i="1"/>
  <c r="I10" i="1" s="1"/>
  <c r="H9" i="1"/>
  <c r="I9" i="1" s="1"/>
  <c r="H8" i="1"/>
  <c r="I8" i="1" s="1"/>
  <c r="K8" i="1" s="1"/>
  <c r="K10" i="4" l="1"/>
  <c r="K9" i="4"/>
  <c r="K13" i="3"/>
  <c r="K8" i="3"/>
  <c r="K12" i="3"/>
  <c r="K9" i="3"/>
  <c r="K8" i="2"/>
  <c r="K14" i="2"/>
  <c r="K9" i="1"/>
  <c r="K11" i="4"/>
  <c r="K12" i="4"/>
  <c r="K10" i="3"/>
  <c r="K14" i="3"/>
  <c r="K16" i="2"/>
  <c r="K12" i="2"/>
  <c r="K11" i="3"/>
  <c r="K11" i="1"/>
  <c r="K15" i="1"/>
  <c r="K10" i="1"/>
  <c r="K13" i="1"/>
  <c r="K14" i="1"/>
</calcChain>
</file>

<file path=xl/sharedStrings.xml><?xml version="1.0" encoding="utf-8"?>
<sst xmlns="http://schemas.openxmlformats.org/spreadsheetml/2006/main" count="246" uniqueCount="62">
  <si>
    <t>Sobha Hartland Greens Phase 1 - Building 1</t>
  </si>
  <si>
    <t xml:space="preserve">Unit Type </t>
  </si>
  <si>
    <t>1BHk</t>
  </si>
  <si>
    <t>2BHK</t>
  </si>
  <si>
    <t>3BHK</t>
  </si>
  <si>
    <t>2 Bed Duplex</t>
  </si>
  <si>
    <t>3 Bed Duplex</t>
  </si>
  <si>
    <t>4 Bed Duplex</t>
  </si>
  <si>
    <t>Retail  Shops</t>
  </si>
  <si>
    <t>Restaurant</t>
  </si>
  <si>
    <t>Saleable Area (S/A) Range</t>
  </si>
  <si>
    <t>Chargeble Area (C/A) Range</t>
  </si>
  <si>
    <t>Rate/sqft Range (AED)</t>
  </si>
  <si>
    <t>Total Price Range (AED)</t>
  </si>
  <si>
    <t>AED Rate</t>
  </si>
  <si>
    <t>Total Price INR</t>
  </si>
  <si>
    <t>Installment</t>
  </si>
  <si>
    <t>% of Purchase Price</t>
  </si>
  <si>
    <t>Amount</t>
  </si>
  <si>
    <t>Milestone</t>
  </si>
  <si>
    <t>Booking Amount</t>
  </si>
  <si>
    <t>20% of Purchase Price</t>
  </si>
  <si>
    <t>On Booking</t>
  </si>
  <si>
    <t>First Installment</t>
  </si>
  <si>
    <t>10% of Purchase Price</t>
  </si>
  <si>
    <t>2 Months from Booking</t>
  </si>
  <si>
    <t>Second Installment</t>
  </si>
  <si>
    <t>4 Months from Booking or Completion of ground floor slab - whichever is later</t>
  </si>
  <si>
    <t>Third Installment</t>
  </si>
  <si>
    <t>6 Months from Booking or Completion of fourth floor slab - whichever is later</t>
  </si>
  <si>
    <t>Fourth Installment</t>
  </si>
  <si>
    <t>On Completion</t>
  </si>
  <si>
    <t>Fifth Installment</t>
  </si>
  <si>
    <t>6 Months from Completion</t>
  </si>
  <si>
    <t>Sixth Installment</t>
  </si>
  <si>
    <t>12 Months from Completion</t>
  </si>
  <si>
    <t>Seventh Installment</t>
  </si>
  <si>
    <t>18 Months from Completion</t>
  </si>
  <si>
    <t>Final Installment</t>
  </si>
  <si>
    <t>24 Months from Completion</t>
  </si>
  <si>
    <r>
      <t xml:space="preserve"> </t>
    </r>
    <r>
      <rPr>
        <b/>
        <sz val="9"/>
        <color rgb="FF000000"/>
        <rFont val="Tahoma"/>
        <family val="2"/>
      </rPr>
      <t>S.No.</t>
    </r>
  </si>
  <si>
    <t>Sobha Hartland Greens Phase 2 - Building 2</t>
  </si>
  <si>
    <t>3 Months from Booking</t>
  </si>
  <si>
    <t>6 Months from Booking or Completion of raft slab - whichever is later</t>
  </si>
  <si>
    <t>9 Months from Booking or Completion of ground floor slab - whichever is later</t>
  </si>
  <si>
    <t>12 Months from Booking or Completion of fourth floor slab - whichever is later</t>
  </si>
  <si>
    <t>Eight Installment</t>
  </si>
  <si>
    <t>Registration</t>
  </si>
  <si>
    <t>DLD Admin fee</t>
  </si>
  <si>
    <t>Net Total</t>
  </si>
  <si>
    <t>Studio</t>
  </si>
  <si>
    <t>Sobha Hartland Greens Phase 2 - Building 3</t>
  </si>
  <si>
    <t>Sobha Hartland Greens Phase 1 - Building 4</t>
  </si>
  <si>
    <t xml:space="preserve">Studio </t>
  </si>
  <si>
    <t>1 BHK</t>
  </si>
  <si>
    <t>Sobha Hartland Greens Phase 3 - Building 6</t>
  </si>
  <si>
    <t>On Booking &amp; 4 % of Purchase value +DLD Admin fees to be paid at the time of booking</t>
  </si>
  <si>
    <t>Completion of ground floor slab</t>
  </si>
  <si>
    <t>Completion of second floor slab</t>
  </si>
  <si>
    <t>Completion of fifth floor slab</t>
  </si>
  <si>
    <t>Completion of eighth floor slab</t>
  </si>
  <si>
    <t>40% of Purchase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</si>
</sst>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ahoma"/>
      <family val="2"/>
    </font>
    <font>
      <b/>
      <sz val="12"/>
      <color rgb="FF000000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7"/>
  <sheetViews>
    <sheetView topLeftCell="A6" workbookViewId="0">
      <selection activeCell="C32" sqref="C32"/>
    </sheetView>
  </sheetViews>
  <sheetFormatPr defaultRowHeight="14.4" x14ac:dyDescent="0.3"/>
  <cols>
    <col min="1" max="1" width="4.5546875" customWidth="1"/>
    <col min="2" max="2" width="18" customWidth="1"/>
    <col min="3" max="3" width="24.5546875" customWidth="1"/>
    <col min="4" max="4" width="26.109375" bestFit="1" customWidth="1"/>
    <col min="5" max="5" width="20.88671875" bestFit="1" customWidth="1"/>
    <col min="6" max="6" width="27.109375" bestFit="1" customWidth="1"/>
    <col min="7" max="7" width="9" bestFit="1" customWidth="1"/>
    <col min="8" max="8" width="14" bestFit="1" customWidth="1"/>
    <col min="9" max="9" width="11.6640625" bestFit="1" customWidth="1"/>
    <col min="10" max="10" width="14.33203125" bestFit="1" customWidth="1"/>
    <col min="11" max="11" width="11.5546875" customWidth="1"/>
    <col min="13" max="13" width="0" hidden="1" customWidth="1"/>
  </cols>
  <sheetData>
    <row r="2" spans="2:13" ht="15.6" x14ac:dyDescent="0.3">
      <c r="B2" s="16" t="s">
        <v>0</v>
      </c>
      <c r="C2" s="16"/>
      <c r="D2" s="16"/>
      <c r="E2" s="16"/>
      <c r="F2" s="16"/>
    </row>
    <row r="4" spans="2:13" x14ac:dyDescent="0.3">
      <c r="C4" s="1"/>
      <c r="D4" s="1"/>
      <c r="E4" s="1"/>
      <c r="F4" s="1"/>
    </row>
    <row r="7" spans="2:13" x14ac:dyDescent="0.3">
      <c r="B7" s="2" t="s">
        <v>1</v>
      </c>
      <c r="C7" s="2" t="s">
        <v>10</v>
      </c>
      <c r="D7" s="2" t="s">
        <v>11</v>
      </c>
      <c r="E7" s="2" t="s">
        <v>12</v>
      </c>
      <c r="F7" s="2" t="s">
        <v>13</v>
      </c>
      <c r="G7" s="2" t="s">
        <v>14</v>
      </c>
      <c r="H7" s="2" t="s">
        <v>15</v>
      </c>
      <c r="I7" s="2" t="s">
        <v>47</v>
      </c>
      <c r="J7" s="2" t="s">
        <v>48</v>
      </c>
      <c r="K7" s="2" t="s">
        <v>49</v>
      </c>
    </row>
    <row r="8" spans="2:13" x14ac:dyDescent="0.3">
      <c r="B8" s="3" t="s">
        <v>2</v>
      </c>
      <c r="C8" s="3">
        <v>853</v>
      </c>
      <c r="D8" s="3">
        <v>853</v>
      </c>
      <c r="E8" s="4">
        <f t="shared" ref="E8:E15" si="0">M8*105%</f>
        <v>1554</v>
      </c>
      <c r="F8" s="3">
        <f t="shared" ref="F8:F15" si="1">E8*D8</f>
        <v>1325562</v>
      </c>
      <c r="G8" s="3">
        <v>17.5</v>
      </c>
      <c r="H8" s="3">
        <f>F8*G8</f>
        <v>23197335</v>
      </c>
      <c r="I8" s="3">
        <f t="shared" ref="I8:I15" si="2">H8*4%</f>
        <v>927893.4</v>
      </c>
      <c r="J8" s="3">
        <f t="shared" ref="J8:J15" si="3">1054*G8</f>
        <v>18445</v>
      </c>
      <c r="K8" s="4">
        <f t="shared" ref="K8:K15" si="4">J8+I8+H8</f>
        <v>24143673.399999999</v>
      </c>
      <c r="M8" s="3">
        <v>1480</v>
      </c>
    </row>
    <row r="9" spans="2:13" x14ac:dyDescent="0.3">
      <c r="B9" s="3" t="s">
        <v>3</v>
      </c>
      <c r="C9" s="3">
        <v>1300</v>
      </c>
      <c r="D9" s="3">
        <v>1300</v>
      </c>
      <c r="E9" s="4">
        <f t="shared" si="0"/>
        <v>1554</v>
      </c>
      <c r="F9" s="3">
        <f t="shared" si="1"/>
        <v>2020200</v>
      </c>
      <c r="G9" s="3">
        <v>17.5</v>
      </c>
      <c r="H9" s="3">
        <f t="shared" ref="H9:H15" si="5">G9*F9</f>
        <v>35353500</v>
      </c>
      <c r="I9" s="3">
        <f t="shared" si="2"/>
        <v>1414140</v>
      </c>
      <c r="J9" s="3">
        <f t="shared" si="3"/>
        <v>18445</v>
      </c>
      <c r="K9" s="4">
        <f t="shared" si="4"/>
        <v>36786085</v>
      </c>
      <c r="M9" s="3">
        <v>1480</v>
      </c>
    </row>
    <row r="10" spans="2:13" x14ac:dyDescent="0.3">
      <c r="B10" s="3" t="s">
        <v>4</v>
      </c>
      <c r="C10" s="3">
        <v>1879</v>
      </c>
      <c r="D10" s="3">
        <v>1879</v>
      </c>
      <c r="E10" s="4">
        <f t="shared" si="0"/>
        <v>1554</v>
      </c>
      <c r="F10" s="3">
        <f t="shared" si="1"/>
        <v>2919966</v>
      </c>
      <c r="G10" s="3">
        <v>17.5</v>
      </c>
      <c r="H10" s="3">
        <f t="shared" si="5"/>
        <v>51099405</v>
      </c>
      <c r="I10" s="3">
        <f t="shared" si="2"/>
        <v>2043976.2</v>
      </c>
      <c r="J10" s="3">
        <f t="shared" si="3"/>
        <v>18445</v>
      </c>
      <c r="K10" s="4">
        <f t="shared" si="4"/>
        <v>53161826.200000003</v>
      </c>
      <c r="M10" s="3">
        <v>1480</v>
      </c>
    </row>
    <row r="11" spans="2:13" x14ac:dyDescent="0.3">
      <c r="B11" s="3" t="s">
        <v>5</v>
      </c>
      <c r="C11" s="3">
        <v>2717</v>
      </c>
      <c r="D11" s="3">
        <v>2442</v>
      </c>
      <c r="E11" s="4">
        <f t="shared" si="0"/>
        <v>1606.5</v>
      </c>
      <c r="F11" s="3">
        <f t="shared" si="1"/>
        <v>3923073</v>
      </c>
      <c r="G11" s="3">
        <v>17.5</v>
      </c>
      <c r="H11" s="3">
        <f t="shared" si="5"/>
        <v>68653777.5</v>
      </c>
      <c r="I11" s="3">
        <f t="shared" si="2"/>
        <v>2746151.1</v>
      </c>
      <c r="J11" s="3">
        <f t="shared" si="3"/>
        <v>18445</v>
      </c>
      <c r="K11" s="4">
        <f t="shared" si="4"/>
        <v>71418373.599999994</v>
      </c>
      <c r="M11" s="3">
        <v>1530</v>
      </c>
    </row>
    <row r="12" spans="2:13" x14ac:dyDescent="0.3">
      <c r="B12" s="3" t="s">
        <v>6</v>
      </c>
      <c r="C12" s="3">
        <v>3017</v>
      </c>
      <c r="D12" s="3">
        <v>2786</v>
      </c>
      <c r="E12" s="4">
        <f t="shared" si="0"/>
        <v>1606.5</v>
      </c>
      <c r="F12" s="3">
        <f t="shared" si="1"/>
        <v>4475709</v>
      </c>
      <c r="G12" s="3">
        <v>17.5</v>
      </c>
      <c r="H12" s="3">
        <f t="shared" si="5"/>
        <v>78324907.5</v>
      </c>
      <c r="I12" s="3">
        <f t="shared" si="2"/>
        <v>3132996.3000000003</v>
      </c>
      <c r="J12" s="3">
        <f t="shared" si="3"/>
        <v>18445</v>
      </c>
      <c r="K12" s="4">
        <f t="shared" si="4"/>
        <v>81476348.799999997</v>
      </c>
      <c r="M12" s="3">
        <v>1530</v>
      </c>
    </row>
    <row r="13" spans="2:13" x14ac:dyDescent="0.3">
      <c r="B13" s="3" t="s">
        <v>7</v>
      </c>
      <c r="C13" s="3">
        <v>3712</v>
      </c>
      <c r="D13" s="3">
        <v>3290</v>
      </c>
      <c r="E13" s="4">
        <f t="shared" si="0"/>
        <v>1606.5</v>
      </c>
      <c r="F13" s="3">
        <f t="shared" si="1"/>
        <v>5285385</v>
      </c>
      <c r="G13" s="3">
        <v>17.5</v>
      </c>
      <c r="H13" s="3">
        <f t="shared" si="5"/>
        <v>92494237.5</v>
      </c>
      <c r="I13" s="3">
        <f t="shared" si="2"/>
        <v>3699769.5</v>
      </c>
      <c r="J13" s="3">
        <f t="shared" si="3"/>
        <v>18445</v>
      </c>
      <c r="K13" s="4">
        <f t="shared" si="4"/>
        <v>96212452</v>
      </c>
      <c r="M13" s="3">
        <v>1530</v>
      </c>
    </row>
    <row r="14" spans="2:13" x14ac:dyDescent="0.3">
      <c r="B14" s="3" t="s">
        <v>8</v>
      </c>
      <c r="C14" s="3">
        <v>842</v>
      </c>
      <c r="D14" s="3">
        <v>842</v>
      </c>
      <c r="E14" s="4">
        <f t="shared" si="0"/>
        <v>2100</v>
      </c>
      <c r="F14" s="3">
        <f t="shared" si="1"/>
        <v>1768200</v>
      </c>
      <c r="G14" s="3">
        <v>17.5</v>
      </c>
      <c r="H14" s="3">
        <f t="shared" si="5"/>
        <v>30943500</v>
      </c>
      <c r="I14" s="3">
        <f t="shared" si="2"/>
        <v>1237740</v>
      </c>
      <c r="J14" s="3">
        <f t="shared" si="3"/>
        <v>18445</v>
      </c>
      <c r="K14" s="4">
        <f t="shared" si="4"/>
        <v>32199685</v>
      </c>
      <c r="M14" s="3">
        <v>2000</v>
      </c>
    </row>
    <row r="15" spans="2:13" x14ac:dyDescent="0.3">
      <c r="B15" s="3" t="s">
        <v>9</v>
      </c>
      <c r="C15" s="3">
        <v>3632</v>
      </c>
      <c r="D15" s="3">
        <v>3632</v>
      </c>
      <c r="E15" s="4">
        <f t="shared" si="0"/>
        <v>2100</v>
      </c>
      <c r="F15" s="3">
        <f t="shared" si="1"/>
        <v>7627200</v>
      </c>
      <c r="G15" s="3">
        <v>17.5</v>
      </c>
      <c r="H15" s="3">
        <f t="shared" si="5"/>
        <v>133476000</v>
      </c>
      <c r="I15" s="3">
        <f t="shared" si="2"/>
        <v>5339040</v>
      </c>
      <c r="J15" s="3">
        <f t="shared" si="3"/>
        <v>18445</v>
      </c>
      <c r="K15" s="4">
        <f t="shared" si="4"/>
        <v>138833485</v>
      </c>
      <c r="M15" s="3">
        <v>2000</v>
      </c>
    </row>
    <row r="18" spans="2:8" ht="15" x14ac:dyDescent="0.3">
      <c r="B18" s="7" t="s">
        <v>40</v>
      </c>
      <c r="C18" s="8" t="s">
        <v>16</v>
      </c>
      <c r="D18" s="8" t="s">
        <v>17</v>
      </c>
      <c r="E18" s="8" t="s">
        <v>18</v>
      </c>
      <c r="F18" s="8" t="s">
        <v>19</v>
      </c>
      <c r="G18" s="10"/>
      <c r="H18" s="10"/>
    </row>
    <row r="19" spans="2:8" x14ac:dyDescent="0.3">
      <c r="B19" s="5">
        <v>1</v>
      </c>
      <c r="C19" s="5" t="s">
        <v>20</v>
      </c>
      <c r="D19" s="6">
        <v>0.2</v>
      </c>
      <c r="E19" s="5" t="s">
        <v>21</v>
      </c>
      <c r="F19" s="5" t="s">
        <v>22</v>
      </c>
      <c r="G19" s="11"/>
      <c r="H19" s="11"/>
    </row>
    <row r="20" spans="2:8" x14ac:dyDescent="0.3">
      <c r="B20" s="5">
        <v>2</v>
      </c>
      <c r="C20" s="5" t="s">
        <v>23</v>
      </c>
      <c r="D20" s="6">
        <v>0.1</v>
      </c>
      <c r="E20" s="5" t="s">
        <v>24</v>
      </c>
      <c r="F20" s="5" t="s">
        <v>25</v>
      </c>
      <c r="G20" s="11"/>
      <c r="H20" s="11"/>
    </row>
    <row r="21" spans="2:8" ht="34.200000000000003" x14ac:dyDescent="0.3">
      <c r="B21" s="5">
        <v>3</v>
      </c>
      <c r="C21" s="5" t="s">
        <v>26</v>
      </c>
      <c r="D21" s="6">
        <v>0.1</v>
      </c>
      <c r="E21" s="5" t="s">
        <v>24</v>
      </c>
      <c r="F21" s="5" t="s">
        <v>27</v>
      </c>
      <c r="G21" s="11"/>
      <c r="H21" s="11"/>
    </row>
    <row r="22" spans="2:8" ht="34.200000000000003" x14ac:dyDescent="0.3">
      <c r="B22" s="5">
        <v>4</v>
      </c>
      <c r="C22" s="5" t="s">
        <v>28</v>
      </c>
      <c r="D22" s="6">
        <v>0.1</v>
      </c>
      <c r="E22" s="5" t="s">
        <v>24</v>
      </c>
      <c r="F22" s="5" t="s">
        <v>29</v>
      </c>
      <c r="G22" s="11"/>
      <c r="H22" s="11"/>
    </row>
    <row r="23" spans="2:8" x14ac:dyDescent="0.3">
      <c r="B23" s="5">
        <v>5</v>
      </c>
      <c r="C23" s="5" t="s">
        <v>30</v>
      </c>
      <c r="D23" s="6">
        <v>0.1</v>
      </c>
      <c r="E23" s="5" t="s">
        <v>24</v>
      </c>
      <c r="F23" s="5" t="s">
        <v>31</v>
      </c>
      <c r="G23" s="11"/>
      <c r="H23" s="11"/>
    </row>
    <row r="24" spans="2:8" x14ac:dyDescent="0.3">
      <c r="B24" s="5">
        <v>6</v>
      </c>
      <c r="C24" s="5" t="s">
        <v>32</v>
      </c>
      <c r="D24" s="6">
        <v>0.1</v>
      </c>
      <c r="E24" s="5" t="s">
        <v>24</v>
      </c>
      <c r="F24" s="5" t="s">
        <v>33</v>
      </c>
      <c r="G24" s="11"/>
      <c r="H24" s="11"/>
    </row>
    <row r="25" spans="2:8" x14ac:dyDescent="0.3">
      <c r="B25" s="5">
        <v>7</v>
      </c>
      <c r="C25" s="5" t="s">
        <v>34</v>
      </c>
      <c r="D25" s="6">
        <v>0.1</v>
      </c>
      <c r="E25" s="5" t="s">
        <v>24</v>
      </c>
      <c r="F25" s="5" t="s">
        <v>35</v>
      </c>
      <c r="G25" s="15"/>
      <c r="H25" s="15"/>
    </row>
    <row r="26" spans="2:8" x14ac:dyDescent="0.3">
      <c r="B26" s="5">
        <v>8</v>
      </c>
      <c r="C26" s="5" t="s">
        <v>36</v>
      </c>
      <c r="D26" s="6">
        <v>0.1</v>
      </c>
      <c r="E26" s="5" t="s">
        <v>24</v>
      </c>
      <c r="F26" s="5" t="s">
        <v>37</v>
      </c>
      <c r="G26" s="15"/>
      <c r="H26" s="15"/>
    </row>
    <row r="27" spans="2:8" x14ac:dyDescent="0.3">
      <c r="B27" s="5">
        <v>9</v>
      </c>
      <c r="C27" s="5" t="s">
        <v>38</v>
      </c>
      <c r="D27" s="6">
        <v>0.1</v>
      </c>
      <c r="E27" s="5" t="s">
        <v>24</v>
      </c>
      <c r="F27" s="5" t="s">
        <v>39</v>
      </c>
      <c r="G27" s="15"/>
      <c r="H27" s="15"/>
    </row>
  </sheetData>
  <mergeCells count="4">
    <mergeCell ref="G25:H25"/>
    <mergeCell ref="G26:H26"/>
    <mergeCell ref="G27:H27"/>
    <mergeCell ref="B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0"/>
  <sheetViews>
    <sheetView workbookViewId="0">
      <selection activeCell="E19" sqref="E19"/>
    </sheetView>
  </sheetViews>
  <sheetFormatPr defaultRowHeight="14.4" x14ac:dyDescent="0.3"/>
  <cols>
    <col min="1" max="1" width="4" customWidth="1"/>
    <col min="2" max="2" width="16.5546875" customWidth="1"/>
    <col min="3" max="3" width="25.6640625" customWidth="1"/>
    <col min="4" max="4" width="26.109375" bestFit="1" customWidth="1"/>
    <col min="5" max="5" width="23.44140625" customWidth="1"/>
    <col min="6" max="6" width="26.109375" customWidth="1"/>
    <col min="7" max="7" width="9" bestFit="1" customWidth="1"/>
    <col min="8" max="8" width="14" bestFit="1" customWidth="1"/>
    <col min="9" max="9" width="12.5546875" customWidth="1"/>
    <col min="10" max="10" width="14.33203125" bestFit="1" customWidth="1"/>
    <col min="11" max="11" width="9.88671875" customWidth="1"/>
    <col min="13" max="13" width="0" hidden="1" customWidth="1"/>
  </cols>
  <sheetData>
    <row r="2" spans="2:13" ht="15.6" x14ac:dyDescent="0.3">
      <c r="B2" s="16" t="s">
        <v>41</v>
      </c>
      <c r="C2" s="16"/>
      <c r="D2" s="16"/>
      <c r="E2" s="16"/>
      <c r="F2" s="16"/>
    </row>
    <row r="4" spans="2:13" x14ac:dyDescent="0.3">
      <c r="B4" s="1"/>
      <c r="C4" s="1"/>
      <c r="D4" s="1"/>
      <c r="E4" s="1"/>
      <c r="F4" s="1"/>
      <c r="G4" s="1"/>
      <c r="H4" s="1"/>
      <c r="I4" s="1"/>
      <c r="J4" s="1"/>
      <c r="K4" s="1"/>
    </row>
    <row r="5" spans="2:13" x14ac:dyDescent="0.3">
      <c r="B5" s="1"/>
      <c r="C5" s="1"/>
      <c r="D5" s="1"/>
      <c r="E5" s="1"/>
      <c r="F5" s="1"/>
      <c r="G5" s="1"/>
      <c r="H5" s="1"/>
      <c r="I5" s="1"/>
      <c r="J5" s="1"/>
      <c r="K5" s="1"/>
    </row>
    <row r="6" spans="2:13" x14ac:dyDescent="0.3">
      <c r="B6" s="1"/>
      <c r="C6" s="1"/>
      <c r="D6" s="1"/>
      <c r="E6" s="1"/>
      <c r="F6" s="1"/>
      <c r="G6" s="1"/>
      <c r="H6" s="1"/>
      <c r="I6" s="1"/>
      <c r="J6" s="1"/>
      <c r="K6" s="1"/>
    </row>
    <row r="7" spans="2:13" x14ac:dyDescent="0.3">
      <c r="B7" s="2" t="s">
        <v>1</v>
      </c>
      <c r="C7" s="2" t="s">
        <v>10</v>
      </c>
      <c r="D7" s="2" t="s">
        <v>11</v>
      </c>
      <c r="E7" s="2" t="s">
        <v>12</v>
      </c>
      <c r="F7" s="2" t="s">
        <v>13</v>
      </c>
      <c r="G7" s="2" t="s">
        <v>14</v>
      </c>
      <c r="H7" s="2" t="s">
        <v>15</v>
      </c>
      <c r="I7" s="2" t="s">
        <v>47</v>
      </c>
      <c r="J7" s="2" t="s">
        <v>48</v>
      </c>
      <c r="K7" s="2" t="s">
        <v>49</v>
      </c>
    </row>
    <row r="8" spans="2:13" x14ac:dyDescent="0.3">
      <c r="B8" s="3" t="s">
        <v>50</v>
      </c>
      <c r="C8" s="3">
        <v>595</v>
      </c>
      <c r="D8" s="3">
        <v>595</v>
      </c>
      <c r="E8" s="4">
        <f>M8*105%</f>
        <v>1596</v>
      </c>
      <c r="F8" s="3">
        <f>E8*D8</f>
        <v>949620</v>
      </c>
      <c r="G8" s="3">
        <v>17.5</v>
      </c>
      <c r="H8" s="3">
        <f>G8*F8</f>
        <v>16618350</v>
      </c>
      <c r="I8" s="4">
        <f>H8*4%</f>
        <v>664734</v>
      </c>
      <c r="J8" s="3">
        <f>1054*G8</f>
        <v>18445</v>
      </c>
      <c r="K8" s="4">
        <f>J8+I8+H8</f>
        <v>17301529</v>
      </c>
      <c r="M8" s="3">
        <v>1520</v>
      </c>
    </row>
    <row r="9" spans="2:13" x14ac:dyDescent="0.3">
      <c r="B9" s="3" t="s">
        <v>2</v>
      </c>
      <c r="C9" s="3">
        <v>783</v>
      </c>
      <c r="D9" s="3">
        <v>783</v>
      </c>
      <c r="E9" s="4">
        <f t="shared" ref="E9:E16" si="0">M9*105%</f>
        <v>1554</v>
      </c>
      <c r="F9" s="3">
        <f>E9*D9</f>
        <v>1216782</v>
      </c>
      <c r="G9" s="3">
        <v>17.5</v>
      </c>
      <c r="H9" s="3">
        <f>G9*F9</f>
        <v>21293685</v>
      </c>
      <c r="I9" s="4">
        <f t="shared" ref="I9:I16" si="1">H9*4%</f>
        <v>851747.4</v>
      </c>
      <c r="J9" s="3">
        <f t="shared" ref="J9:J16" si="2">1054*G9</f>
        <v>18445</v>
      </c>
      <c r="K9" s="4">
        <f t="shared" ref="K9:K16" si="3">J9+I9+H9</f>
        <v>22163877.399999999</v>
      </c>
      <c r="M9" s="3">
        <v>1480</v>
      </c>
    </row>
    <row r="10" spans="2:13" x14ac:dyDescent="0.3">
      <c r="B10" s="3" t="s">
        <v>3</v>
      </c>
      <c r="C10" s="3">
        <v>1164</v>
      </c>
      <c r="D10" s="3">
        <v>1164</v>
      </c>
      <c r="E10" s="4">
        <f t="shared" si="0"/>
        <v>1554</v>
      </c>
      <c r="F10" s="3">
        <f t="shared" ref="F10:F16" si="4">E10*D10</f>
        <v>1808856</v>
      </c>
      <c r="G10" s="3">
        <v>17.5</v>
      </c>
      <c r="H10" s="3">
        <f t="shared" ref="H10:H16" si="5">G10*F10</f>
        <v>31654980</v>
      </c>
      <c r="I10" s="4">
        <f t="shared" si="1"/>
        <v>1266199.2</v>
      </c>
      <c r="J10" s="3">
        <f t="shared" si="2"/>
        <v>18445</v>
      </c>
      <c r="K10" s="4">
        <f t="shared" si="3"/>
        <v>32939624.199999999</v>
      </c>
      <c r="M10" s="3">
        <v>1480</v>
      </c>
    </row>
    <row r="11" spans="2:13" x14ac:dyDescent="0.3">
      <c r="B11" s="3" t="s">
        <v>4</v>
      </c>
      <c r="C11" s="3">
        <v>1472</v>
      </c>
      <c r="D11" s="3">
        <v>1472</v>
      </c>
      <c r="E11" s="4">
        <f t="shared" si="0"/>
        <v>1554</v>
      </c>
      <c r="F11" s="3">
        <f t="shared" si="4"/>
        <v>2287488</v>
      </c>
      <c r="G11" s="3">
        <v>17.5</v>
      </c>
      <c r="H11" s="3">
        <f t="shared" si="5"/>
        <v>40031040</v>
      </c>
      <c r="I11" s="4">
        <f t="shared" si="1"/>
        <v>1601241.6</v>
      </c>
      <c r="J11" s="3">
        <f t="shared" si="2"/>
        <v>18445</v>
      </c>
      <c r="K11" s="4">
        <f t="shared" si="3"/>
        <v>41650726.600000001</v>
      </c>
      <c r="M11" s="3">
        <v>1480</v>
      </c>
    </row>
    <row r="12" spans="2:13" x14ac:dyDescent="0.3">
      <c r="B12" s="3" t="s">
        <v>5</v>
      </c>
      <c r="C12" s="3">
        <v>1863</v>
      </c>
      <c r="D12" s="3">
        <v>1754</v>
      </c>
      <c r="E12" s="4">
        <f t="shared" si="0"/>
        <v>1606.5</v>
      </c>
      <c r="F12" s="3">
        <f t="shared" si="4"/>
        <v>2817801</v>
      </c>
      <c r="G12" s="3">
        <v>17.5</v>
      </c>
      <c r="H12" s="3">
        <f t="shared" si="5"/>
        <v>49311517.5</v>
      </c>
      <c r="I12" s="4">
        <f t="shared" si="1"/>
        <v>1972460.7</v>
      </c>
      <c r="J12" s="3">
        <f t="shared" si="2"/>
        <v>18445</v>
      </c>
      <c r="K12" s="4">
        <f t="shared" si="3"/>
        <v>51302423.200000003</v>
      </c>
      <c r="M12" s="3">
        <v>1530</v>
      </c>
    </row>
    <row r="13" spans="2:13" x14ac:dyDescent="0.3">
      <c r="B13" s="3" t="s">
        <v>6</v>
      </c>
      <c r="C13" s="3">
        <v>2663</v>
      </c>
      <c r="D13" s="3">
        <v>2512</v>
      </c>
      <c r="E13" s="4">
        <f t="shared" si="0"/>
        <v>1606.5</v>
      </c>
      <c r="F13" s="3">
        <f t="shared" si="4"/>
        <v>4035528</v>
      </c>
      <c r="G13" s="3">
        <v>17.5</v>
      </c>
      <c r="H13" s="3">
        <f t="shared" si="5"/>
        <v>70621740</v>
      </c>
      <c r="I13" s="4">
        <f t="shared" si="1"/>
        <v>2824869.6</v>
      </c>
      <c r="J13" s="3">
        <f t="shared" si="2"/>
        <v>18445</v>
      </c>
      <c r="K13" s="4">
        <f t="shared" si="3"/>
        <v>73465054.599999994</v>
      </c>
      <c r="M13" s="3">
        <v>1530</v>
      </c>
    </row>
    <row r="14" spans="2:13" x14ac:dyDescent="0.3">
      <c r="B14" s="3" t="s">
        <v>7</v>
      </c>
      <c r="C14" s="3">
        <v>3764</v>
      </c>
      <c r="D14" s="3">
        <v>3190</v>
      </c>
      <c r="E14" s="4">
        <f t="shared" si="0"/>
        <v>1606.5</v>
      </c>
      <c r="F14" s="3">
        <f t="shared" si="4"/>
        <v>5124735</v>
      </c>
      <c r="G14" s="3">
        <v>17.5</v>
      </c>
      <c r="H14" s="3">
        <f t="shared" si="5"/>
        <v>89682862.5</v>
      </c>
      <c r="I14" s="4">
        <f t="shared" si="1"/>
        <v>3587314.5</v>
      </c>
      <c r="J14" s="3">
        <f t="shared" si="2"/>
        <v>18445</v>
      </c>
      <c r="K14" s="4">
        <f t="shared" si="3"/>
        <v>93288622</v>
      </c>
      <c r="M14" s="3">
        <v>1530</v>
      </c>
    </row>
    <row r="15" spans="2:13" x14ac:dyDescent="0.3">
      <c r="B15" s="3" t="s">
        <v>8</v>
      </c>
      <c r="C15" s="3">
        <v>810</v>
      </c>
      <c r="D15" s="3">
        <v>810</v>
      </c>
      <c r="E15" s="4">
        <f t="shared" si="0"/>
        <v>2100</v>
      </c>
      <c r="F15" s="3">
        <f t="shared" si="4"/>
        <v>1701000</v>
      </c>
      <c r="G15" s="3">
        <v>17.5</v>
      </c>
      <c r="H15" s="3">
        <f t="shared" si="5"/>
        <v>29767500</v>
      </c>
      <c r="I15" s="4">
        <f t="shared" si="1"/>
        <v>1190700</v>
      </c>
      <c r="J15" s="3">
        <f t="shared" si="2"/>
        <v>18445</v>
      </c>
      <c r="K15" s="4">
        <f t="shared" si="3"/>
        <v>30976645</v>
      </c>
      <c r="M15" s="3">
        <v>2000</v>
      </c>
    </row>
    <row r="16" spans="2:13" x14ac:dyDescent="0.3">
      <c r="B16" s="3" t="s">
        <v>9</v>
      </c>
      <c r="C16" s="3">
        <v>1824</v>
      </c>
      <c r="D16" s="3">
        <v>1824</v>
      </c>
      <c r="E16" s="4">
        <f t="shared" si="0"/>
        <v>2100</v>
      </c>
      <c r="F16" s="3">
        <f t="shared" si="4"/>
        <v>3830400</v>
      </c>
      <c r="G16" s="3">
        <v>17.5</v>
      </c>
      <c r="H16" s="3">
        <f t="shared" si="5"/>
        <v>67032000</v>
      </c>
      <c r="I16" s="4">
        <f t="shared" si="1"/>
        <v>2681280</v>
      </c>
      <c r="J16" s="3">
        <f t="shared" si="2"/>
        <v>18445</v>
      </c>
      <c r="K16" s="4">
        <f t="shared" si="3"/>
        <v>69731725</v>
      </c>
      <c r="M16" s="3">
        <v>2000</v>
      </c>
    </row>
    <row r="20" spans="2:6" ht="15" x14ac:dyDescent="0.3">
      <c r="B20" s="7" t="s">
        <v>40</v>
      </c>
      <c r="C20" s="8" t="s">
        <v>16</v>
      </c>
      <c r="D20" s="8" t="s">
        <v>17</v>
      </c>
      <c r="E20" s="8" t="s">
        <v>18</v>
      </c>
      <c r="F20" s="8" t="s">
        <v>19</v>
      </c>
    </row>
    <row r="21" spans="2:6" x14ac:dyDescent="0.3">
      <c r="B21" s="5">
        <v>1</v>
      </c>
      <c r="C21" s="5" t="s">
        <v>20</v>
      </c>
      <c r="D21" s="6">
        <v>0.1</v>
      </c>
      <c r="E21" s="5" t="s">
        <v>24</v>
      </c>
      <c r="F21" s="5" t="s">
        <v>22</v>
      </c>
    </row>
    <row r="22" spans="2:6" x14ac:dyDescent="0.3">
      <c r="B22" s="5">
        <v>2</v>
      </c>
      <c r="C22" s="5" t="s">
        <v>23</v>
      </c>
      <c r="D22" s="6">
        <v>0.1</v>
      </c>
      <c r="E22" s="5" t="s">
        <v>24</v>
      </c>
      <c r="F22" s="5" t="s">
        <v>42</v>
      </c>
    </row>
    <row r="23" spans="2:6" ht="34.200000000000003" x14ac:dyDescent="0.3">
      <c r="B23" s="5">
        <v>3</v>
      </c>
      <c r="C23" s="5" t="s">
        <v>26</v>
      </c>
      <c r="D23" s="6">
        <v>0.1</v>
      </c>
      <c r="E23" s="5" t="s">
        <v>24</v>
      </c>
      <c r="F23" s="5" t="s">
        <v>43</v>
      </c>
    </row>
    <row r="24" spans="2:6" ht="34.200000000000003" x14ac:dyDescent="0.3">
      <c r="B24" s="5">
        <v>4</v>
      </c>
      <c r="C24" s="5" t="s">
        <v>28</v>
      </c>
      <c r="D24" s="6">
        <v>0.1</v>
      </c>
      <c r="E24" s="5" t="s">
        <v>24</v>
      </c>
      <c r="F24" s="5" t="s">
        <v>44</v>
      </c>
    </row>
    <row r="25" spans="2:6" ht="34.200000000000003" x14ac:dyDescent="0.3">
      <c r="B25" s="5">
        <v>5</v>
      </c>
      <c r="C25" s="5" t="s">
        <v>30</v>
      </c>
      <c r="D25" s="6">
        <v>0.1</v>
      </c>
      <c r="E25" s="5" t="s">
        <v>24</v>
      </c>
      <c r="F25" s="5" t="s">
        <v>45</v>
      </c>
    </row>
    <row r="26" spans="2:6" x14ac:dyDescent="0.3">
      <c r="B26" s="5">
        <v>6</v>
      </c>
      <c r="C26" s="5" t="s">
        <v>32</v>
      </c>
      <c r="D26" s="6">
        <v>0.1</v>
      </c>
      <c r="E26" s="5" t="s">
        <v>24</v>
      </c>
      <c r="F26" s="5" t="s">
        <v>31</v>
      </c>
    </row>
    <row r="27" spans="2:6" x14ac:dyDescent="0.3">
      <c r="B27" s="5">
        <v>7</v>
      </c>
      <c r="C27" s="5" t="s">
        <v>34</v>
      </c>
      <c r="D27" s="6">
        <v>0.1</v>
      </c>
      <c r="E27" s="5" t="s">
        <v>24</v>
      </c>
      <c r="F27" s="5" t="s">
        <v>33</v>
      </c>
    </row>
    <row r="28" spans="2:6" x14ac:dyDescent="0.3">
      <c r="B28" s="5">
        <v>8</v>
      </c>
      <c r="C28" s="5" t="s">
        <v>36</v>
      </c>
      <c r="D28" s="6">
        <v>0.1</v>
      </c>
      <c r="E28" s="5" t="s">
        <v>24</v>
      </c>
      <c r="F28" s="5" t="s">
        <v>35</v>
      </c>
    </row>
    <row r="29" spans="2:6" x14ac:dyDescent="0.3">
      <c r="B29" s="5">
        <v>9</v>
      </c>
      <c r="C29" s="5" t="s">
        <v>46</v>
      </c>
      <c r="D29" s="6">
        <v>0.1</v>
      </c>
      <c r="E29" s="5" t="s">
        <v>24</v>
      </c>
      <c r="F29" s="5" t="s">
        <v>37</v>
      </c>
    </row>
    <row r="30" spans="2:6" x14ac:dyDescent="0.3">
      <c r="B30" s="5">
        <v>10</v>
      </c>
      <c r="C30" s="5" t="s">
        <v>38</v>
      </c>
      <c r="D30" s="6">
        <v>0.1</v>
      </c>
      <c r="E30" s="5" t="s">
        <v>24</v>
      </c>
      <c r="F30" s="5" t="s">
        <v>39</v>
      </c>
    </row>
  </sheetData>
  <mergeCells count="1"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8"/>
  <sheetViews>
    <sheetView workbookViewId="0">
      <selection activeCell="H17" sqref="H17"/>
    </sheetView>
  </sheetViews>
  <sheetFormatPr defaultRowHeight="14.4" x14ac:dyDescent="0.3"/>
  <cols>
    <col min="1" max="1" width="6.44140625" customWidth="1"/>
    <col min="2" max="2" width="15.88671875" bestFit="1" customWidth="1"/>
    <col min="3" max="3" width="24.44140625" bestFit="1" customWidth="1"/>
    <col min="4" max="4" width="26.109375" bestFit="1" customWidth="1"/>
    <col min="5" max="5" width="20.88671875" bestFit="1" customWidth="1"/>
    <col min="6" max="6" width="22" bestFit="1" customWidth="1"/>
    <col min="7" max="7" width="9" bestFit="1" customWidth="1"/>
    <col min="8" max="8" width="14" bestFit="1" customWidth="1"/>
    <col min="9" max="9" width="11.6640625" bestFit="1" customWidth="1"/>
    <col min="10" max="10" width="14.33203125" bestFit="1" customWidth="1"/>
    <col min="11" max="11" width="11.6640625" customWidth="1"/>
    <col min="13" max="13" width="0" hidden="1" customWidth="1"/>
  </cols>
  <sheetData>
    <row r="2" spans="2:13" ht="15.6" x14ac:dyDescent="0.3">
      <c r="B2" s="16" t="s">
        <v>51</v>
      </c>
      <c r="C2" s="16"/>
      <c r="D2" s="16"/>
      <c r="E2" s="16"/>
      <c r="F2" s="16"/>
    </row>
    <row r="7" spans="2:13" x14ac:dyDescent="0.3">
      <c r="B7" s="2" t="s">
        <v>1</v>
      </c>
      <c r="C7" s="2" t="s">
        <v>10</v>
      </c>
      <c r="D7" s="2" t="s">
        <v>11</v>
      </c>
      <c r="E7" s="2" t="s">
        <v>12</v>
      </c>
      <c r="F7" s="2" t="s">
        <v>13</v>
      </c>
      <c r="G7" s="2" t="s">
        <v>14</v>
      </c>
      <c r="H7" s="2" t="s">
        <v>15</v>
      </c>
      <c r="I7" s="2" t="s">
        <v>47</v>
      </c>
      <c r="J7" s="2" t="s">
        <v>48</v>
      </c>
      <c r="K7" s="2" t="s">
        <v>49</v>
      </c>
    </row>
    <row r="8" spans="2:13" x14ac:dyDescent="0.3">
      <c r="B8" s="3" t="s">
        <v>50</v>
      </c>
      <c r="C8" s="3">
        <v>531</v>
      </c>
      <c r="D8" s="3">
        <v>531</v>
      </c>
      <c r="E8" s="4">
        <f>M8*105%</f>
        <v>1622.25</v>
      </c>
      <c r="F8" s="3">
        <f t="shared" ref="F8:F14" si="0">E8*D8</f>
        <v>861414.75</v>
      </c>
      <c r="G8" s="3">
        <v>17.5</v>
      </c>
      <c r="H8" s="3">
        <f>G8*F8</f>
        <v>15074758.125</v>
      </c>
      <c r="I8" s="4">
        <f>4%*H8</f>
        <v>602990.32500000007</v>
      </c>
      <c r="J8" s="4">
        <f>1054*G8</f>
        <v>18445</v>
      </c>
      <c r="K8" s="4">
        <f>J8+I8+H8</f>
        <v>15696193.449999999</v>
      </c>
      <c r="M8" s="3">
        <v>1545</v>
      </c>
    </row>
    <row r="9" spans="2:13" x14ac:dyDescent="0.3">
      <c r="B9" s="3" t="s">
        <v>2</v>
      </c>
      <c r="C9" s="3">
        <v>854</v>
      </c>
      <c r="D9" s="3">
        <v>854</v>
      </c>
      <c r="E9" s="4">
        <f t="shared" ref="E9:E14" si="1">M9*105%</f>
        <v>1554</v>
      </c>
      <c r="F9" s="3">
        <f t="shared" si="0"/>
        <v>1327116</v>
      </c>
      <c r="G9" s="3">
        <v>17.5</v>
      </c>
      <c r="H9" s="3">
        <f>G9*F9</f>
        <v>23224530</v>
      </c>
      <c r="I9" s="4">
        <f>4%*H9</f>
        <v>928981.20000000007</v>
      </c>
      <c r="J9" s="4">
        <f t="shared" ref="J9:J10" si="2">1054*G9</f>
        <v>18445</v>
      </c>
      <c r="K9" s="4">
        <f>J9+I9+H9</f>
        <v>24171956.199999999</v>
      </c>
      <c r="M9" s="3">
        <v>1480</v>
      </c>
    </row>
    <row r="10" spans="2:13" x14ac:dyDescent="0.3">
      <c r="B10" s="3" t="s">
        <v>3</v>
      </c>
      <c r="C10" s="3">
        <v>1295</v>
      </c>
      <c r="D10" s="3">
        <v>1295</v>
      </c>
      <c r="E10" s="4">
        <f t="shared" si="1"/>
        <v>1554</v>
      </c>
      <c r="F10" s="3">
        <f t="shared" si="0"/>
        <v>2012430</v>
      </c>
      <c r="G10" s="3">
        <v>17.5</v>
      </c>
      <c r="H10" s="3">
        <f t="shared" ref="H10:H14" si="3">G10*F10</f>
        <v>35217525</v>
      </c>
      <c r="I10" s="4">
        <f t="shared" ref="I10:I14" si="4">4%*H10</f>
        <v>1408701</v>
      </c>
      <c r="J10" s="4">
        <f t="shared" si="2"/>
        <v>18445</v>
      </c>
      <c r="K10" s="4">
        <f t="shared" ref="K10:K14" si="5">J10+I10+H10</f>
        <v>36644671</v>
      </c>
      <c r="M10" s="3">
        <v>1480</v>
      </c>
    </row>
    <row r="11" spans="2:13" x14ac:dyDescent="0.3">
      <c r="B11" s="3" t="s">
        <v>4</v>
      </c>
      <c r="C11" s="3">
        <v>1878</v>
      </c>
      <c r="D11" s="3">
        <v>1878</v>
      </c>
      <c r="E11" s="4">
        <f t="shared" si="1"/>
        <v>1554</v>
      </c>
      <c r="F11" s="3">
        <f t="shared" si="0"/>
        <v>2918412</v>
      </c>
      <c r="G11" s="3">
        <v>17.5</v>
      </c>
      <c r="H11" s="3">
        <f t="shared" si="3"/>
        <v>51072210</v>
      </c>
      <c r="I11" s="4">
        <f t="shared" si="4"/>
        <v>2042888.4000000001</v>
      </c>
      <c r="J11" s="4">
        <f t="shared" ref="J11:J14" si="6">1054*G11</f>
        <v>18445</v>
      </c>
      <c r="K11" s="4">
        <f t="shared" si="5"/>
        <v>53133543.399999999</v>
      </c>
      <c r="M11" s="3">
        <v>1480</v>
      </c>
    </row>
    <row r="12" spans="2:13" x14ac:dyDescent="0.3">
      <c r="B12" s="3" t="s">
        <v>5</v>
      </c>
      <c r="C12" s="3">
        <v>2008</v>
      </c>
      <c r="D12" s="3">
        <v>1921</v>
      </c>
      <c r="E12" s="4">
        <f t="shared" si="1"/>
        <v>1606.5</v>
      </c>
      <c r="F12" s="3">
        <f t="shared" si="0"/>
        <v>3086086.5</v>
      </c>
      <c r="G12" s="3">
        <v>17.5</v>
      </c>
      <c r="H12" s="3">
        <f t="shared" si="3"/>
        <v>54006513.75</v>
      </c>
      <c r="I12" s="4">
        <f t="shared" si="4"/>
        <v>2160260.5499999998</v>
      </c>
      <c r="J12" s="4">
        <f t="shared" si="6"/>
        <v>18445</v>
      </c>
      <c r="K12" s="4">
        <f t="shared" si="5"/>
        <v>56185219.299999997</v>
      </c>
      <c r="M12" s="3">
        <v>1530</v>
      </c>
    </row>
    <row r="13" spans="2:13" x14ac:dyDescent="0.3">
      <c r="B13" s="3" t="s">
        <v>6</v>
      </c>
      <c r="C13" s="3">
        <v>2975</v>
      </c>
      <c r="D13" s="3">
        <v>2538</v>
      </c>
      <c r="E13" s="4">
        <f t="shared" si="1"/>
        <v>1606.5</v>
      </c>
      <c r="F13" s="3">
        <f t="shared" si="0"/>
        <v>4077297</v>
      </c>
      <c r="G13" s="3">
        <v>17.5</v>
      </c>
      <c r="H13" s="3">
        <f t="shared" si="3"/>
        <v>71352697.5</v>
      </c>
      <c r="I13" s="4">
        <f t="shared" si="4"/>
        <v>2854107.9</v>
      </c>
      <c r="J13" s="4">
        <f t="shared" si="6"/>
        <v>18445</v>
      </c>
      <c r="K13" s="4">
        <f t="shared" si="5"/>
        <v>74225250.400000006</v>
      </c>
      <c r="M13" s="3">
        <v>1530</v>
      </c>
    </row>
    <row r="14" spans="2:13" x14ac:dyDescent="0.3">
      <c r="B14" s="3" t="s">
        <v>7</v>
      </c>
      <c r="C14" s="3">
        <v>3876</v>
      </c>
      <c r="D14" s="3">
        <v>3413</v>
      </c>
      <c r="E14" s="4">
        <f t="shared" si="1"/>
        <v>1606.5</v>
      </c>
      <c r="F14" s="3">
        <f t="shared" si="0"/>
        <v>5482984.5</v>
      </c>
      <c r="G14" s="3">
        <v>17.5</v>
      </c>
      <c r="H14" s="3">
        <f t="shared" si="3"/>
        <v>95952228.75</v>
      </c>
      <c r="I14" s="4">
        <f t="shared" si="4"/>
        <v>3838089.15</v>
      </c>
      <c r="J14" s="4">
        <f t="shared" si="6"/>
        <v>18445</v>
      </c>
      <c r="K14" s="4">
        <f t="shared" si="5"/>
        <v>99808762.900000006</v>
      </c>
      <c r="M14" s="3">
        <v>1530</v>
      </c>
    </row>
    <row r="15" spans="2:13" x14ac:dyDescent="0.3">
      <c r="E15" s="12"/>
    </row>
    <row r="18" spans="2:6" ht="15" x14ac:dyDescent="0.3">
      <c r="B18" s="9" t="s">
        <v>40</v>
      </c>
      <c r="C18" s="8" t="s">
        <v>16</v>
      </c>
      <c r="D18" s="8" t="s">
        <v>17</v>
      </c>
      <c r="E18" s="8" t="s">
        <v>18</v>
      </c>
      <c r="F18" s="8" t="s">
        <v>19</v>
      </c>
    </row>
    <row r="19" spans="2:6" x14ac:dyDescent="0.3">
      <c r="B19" s="5">
        <v>1</v>
      </c>
      <c r="C19" s="5" t="s">
        <v>20</v>
      </c>
      <c r="D19" s="6">
        <v>0.1</v>
      </c>
      <c r="E19" s="5" t="s">
        <v>24</v>
      </c>
      <c r="F19" s="5" t="s">
        <v>22</v>
      </c>
    </row>
    <row r="20" spans="2:6" x14ac:dyDescent="0.3">
      <c r="B20" s="5">
        <v>2</v>
      </c>
      <c r="C20" s="5" t="s">
        <v>23</v>
      </c>
      <c r="D20" s="6">
        <v>0.1</v>
      </c>
      <c r="E20" s="5" t="s">
        <v>24</v>
      </c>
      <c r="F20" s="5" t="s">
        <v>42</v>
      </c>
    </row>
    <row r="21" spans="2:6" ht="34.200000000000003" x14ac:dyDescent="0.3">
      <c r="B21" s="5">
        <v>3</v>
      </c>
      <c r="C21" s="5" t="s">
        <v>26</v>
      </c>
      <c r="D21" s="6">
        <v>0.1</v>
      </c>
      <c r="E21" s="5" t="s">
        <v>24</v>
      </c>
      <c r="F21" s="5" t="s">
        <v>43</v>
      </c>
    </row>
    <row r="22" spans="2:6" ht="34.200000000000003" x14ac:dyDescent="0.3">
      <c r="B22" s="5">
        <v>4</v>
      </c>
      <c r="C22" s="5" t="s">
        <v>28</v>
      </c>
      <c r="D22" s="6">
        <v>0.1</v>
      </c>
      <c r="E22" s="5" t="s">
        <v>24</v>
      </c>
      <c r="F22" s="5" t="s">
        <v>44</v>
      </c>
    </row>
    <row r="23" spans="2:6" ht="34.200000000000003" x14ac:dyDescent="0.3">
      <c r="B23" s="5">
        <v>5</v>
      </c>
      <c r="C23" s="5" t="s">
        <v>30</v>
      </c>
      <c r="D23" s="6">
        <v>0.1</v>
      </c>
      <c r="E23" s="5" t="s">
        <v>24</v>
      </c>
      <c r="F23" s="5" t="s">
        <v>45</v>
      </c>
    </row>
    <row r="24" spans="2:6" x14ac:dyDescent="0.3">
      <c r="B24" s="5">
        <v>6</v>
      </c>
      <c r="C24" s="5" t="s">
        <v>32</v>
      </c>
      <c r="D24" s="6">
        <v>0.1</v>
      </c>
      <c r="E24" s="5" t="s">
        <v>24</v>
      </c>
      <c r="F24" s="5" t="s">
        <v>31</v>
      </c>
    </row>
    <row r="25" spans="2:6" x14ac:dyDescent="0.3">
      <c r="B25" s="5">
        <v>7</v>
      </c>
      <c r="C25" s="5" t="s">
        <v>34</v>
      </c>
      <c r="D25" s="6">
        <v>0.1</v>
      </c>
      <c r="E25" s="5" t="s">
        <v>24</v>
      </c>
      <c r="F25" s="5" t="s">
        <v>33</v>
      </c>
    </row>
    <row r="26" spans="2:6" x14ac:dyDescent="0.3">
      <c r="B26" s="5">
        <v>8</v>
      </c>
      <c r="C26" s="5" t="s">
        <v>36</v>
      </c>
      <c r="D26" s="6">
        <v>0.1</v>
      </c>
      <c r="E26" s="5" t="s">
        <v>24</v>
      </c>
      <c r="F26" s="5" t="s">
        <v>35</v>
      </c>
    </row>
    <row r="27" spans="2:6" x14ac:dyDescent="0.3">
      <c r="B27" s="5">
        <v>9</v>
      </c>
      <c r="C27" s="5" t="s">
        <v>46</v>
      </c>
      <c r="D27" s="6">
        <v>0.1</v>
      </c>
      <c r="E27" s="5" t="s">
        <v>24</v>
      </c>
      <c r="F27" s="5" t="s">
        <v>37</v>
      </c>
    </row>
    <row r="28" spans="2:6" x14ac:dyDescent="0.3">
      <c r="B28" s="5">
        <v>10</v>
      </c>
      <c r="C28" s="5" t="s">
        <v>38</v>
      </c>
      <c r="D28" s="6">
        <v>0.1</v>
      </c>
      <c r="E28" s="5" t="s">
        <v>24</v>
      </c>
      <c r="F28" s="5" t="s">
        <v>39</v>
      </c>
    </row>
  </sheetData>
  <mergeCells count="1"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4"/>
  <sheetViews>
    <sheetView workbookViewId="0">
      <selection activeCell="A19" sqref="A19"/>
    </sheetView>
  </sheetViews>
  <sheetFormatPr defaultRowHeight="14.4" x14ac:dyDescent="0.3"/>
  <cols>
    <col min="1" max="1" width="5.109375" customWidth="1"/>
    <col min="2" max="2" width="15.88671875" bestFit="1" customWidth="1"/>
    <col min="3" max="3" width="24.44140625" bestFit="1" customWidth="1"/>
    <col min="4" max="4" width="26.109375" bestFit="1" customWidth="1"/>
    <col min="5" max="5" width="20.88671875" bestFit="1" customWidth="1"/>
    <col min="6" max="6" width="22" bestFit="1" customWidth="1"/>
    <col min="7" max="7" width="9" bestFit="1" customWidth="1"/>
    <col min="8" max="8" width="14" bestFit="1" customWidth="1"/>
    <col min="9" max="9" width="11.6640625" bestFit="1" customWidth="1"/>
    <col min="10" max="10" width="14.33203125" bestFit="1" customWidth="1"/>
    <col min="11" max="11" width="16.109375" customWidth="1"/>
    <col min="13" max="13" width="0" hidden="1" customWidth="1"/>
  </cols>
  <sheetData>
    <row r="2" spans="2:13" ht="15.6" x14ac:dyDescent="0.3">
      <c r="B2" s="16" t="s">
        <v>52</v>
      </c>
      <c r="C2" s="16"/>
      <c r="D2" s="16"/>
      <c r="E2" s="16"/>
      <c r="F2" s="16"/>
    </row>
    <row r="7" spans="2:13" x14ac:dyDescent="0.3">
      <c r="B7" s="2" t="s">
        <v>1</v>
      </c>
      <c r="C7" s="2" t="s">
        <v>10</v>
      </c>
      <c r="D7" s="2" t="s">
        <v>11</v>
      </c>
      <c r="E7" s="2" t="s">
        <v>12</v>
      </c>
      <c r="F7" s="2" t="s">
        <v>13</v>
      </c>
      <c r="G7" s="2" t="s">
        <v>14</v>
      </c>
      <c r="H7" s="2" t="s">
        <v>15</v>
      </c>
      <c r="I7" s="2" t="s">
        <v>47</v>
      </c>
      <c r="J7" s="2" t="s">
        <v>48</v>
      </c>
      <c r="K7" s="2" t="s">
        <v>49</v>
      </c>
    </row>
    <row r="8" spans="2:13" x14ac:dyDescent="0.3">
      <c r="B8" s="3" t="s">
        <v>2</v>
      </c>
      <c r="C8" s="3">
        <v>1092</v>
      </c>
      <c r="D8" s="3">
        <v>1092</v>
      </c>
      <c r="E8" s="4">
        <f>M8*105%</f>
        <v>1554</v>
      </c>
      <c r="F8" s="4">
        <f>E8*D8</f>
        <v>1696968</v>
      </c>
      <c r="G8" s="3">
        <v>17.5</v>
      </c>
      <c r="H8" s="4">
        <f>G8*F8</f>
        <v>29696940</v>
      </c>
      <c r="I8" s="4">
        <f>4%*H8</f>
        <v>1187877.6000000001</v>
      </c>
      <c r="J8" s="4">
        <f>1054*G8</f>
        <v>18445</v>
      </c>
      <c r="K8" s="4">
        <f>J8+I8+H8</f>
        <v>30903262.600000001</v>
      </c>
      <c r="M8" s="3">
        <v>1480</v>
      </c>
    </row>
    <row r="9" spans="2:13" x14ac:dyDescent="0.3">
      <c r="B9" s="3" t="s">
        <v>3</v>
      </c>
      <c r="C9" s="3">
        <v>1639</v>
      </c>
      <c r="D9" s="3">
        <v>1639</v>
      </c>
      <c r="E9" s="4">
        <f>M9*105%</f>
        <v>1554</v>
      </c>
      <c r="F9" s="4">
        <f t="shared" ref="F8:F12" si="0">E9*D9</f>
        <v>2547006</v>
      </c>
      <c r="G9" s="3">
        <v>17.5</v>
      </c>
      <c r="H9" s="4">
        <f t="shared" ref="H9" si="1">F9*G9</f>
        <v>44572605</v>
      </c>
      <c r="I9" s="4">
        <f t="shared" ref="I9:I12" si="2">4%*H9</f>
        <v>1782904.2</v>
      </c>
      <c r="J9" s="4">
        <f t="shared" ref="J9:J12" si="3">1054*G9</f>
        <v>18445</v>
      </c>
      <c r="K9" s="4">
        <f t="shared" ref="K9:K12" si="4">J9+I9+H9</f>
        <v>46373954.200000003</v>
      </c>
      <c r="M9" s="3">
        <v>1480</v>
      </c>
    </row>
    <row r="10" spans="2:13" x14ac:dyDescent="0.3">
      <c r="B10" s="3" t="s">
        <v>4</v>
      </c>
      <c r="C10" s="3">
        <v>2552</v>
      </c>
      <c r="D10" s="3">
        <v>2552</v>
      </c>
      <c r="E10" s="4">
        <f>M10*105%</f>
        <v>1554</v>
      </c>
      <c r="F10" s="4">
        <f t="shared" si="0"/>
        <v>3965808</v>
      </c>
      <c r="G10" s="3">
        <v>17.5</v>
      </c>
      <c r="H10" s="4">
        <f t="shared" ref="H10" si="5">G10*F10</f>
        <v>69401640</v>
      </c>
      <c r="I10" s="4">
        <f t="shared" si="2"/>
        <v>2776065.6</v>
      </c>
      <c r="J10" s="4">
        <f t="shared" si="3"/>
        <v>18445</v>
      </c>
      <c r="K10" s="4">
        <f t="shared" si="4"/>
        <v>72196150.599999994</v>
      </c>
      <c r="M10" s="3">
        <v>1480</v>
      </c>
    </row>
    <row r="11" spans="2:13" x14ac:dyDescent="0.3">
      <c r="B11" s="3" t="s">
        <v>5</v>
      </c>
      <c r="C11" s="3">
        <v>2516</v>
      </c>
      <c r="D11" s="3">
        <v>2465</v>
      </c>
      <c r="E11" s="4">
        <f>M11*105%</f>
        <v>1606.5</v>
      </c>
      <c r="F11" s="4">
        <f t="shared" si="0"/>
        <v>3960022.5</v>
      </c>
      <c r="G11" s="3">
        <v>17.5</v>
      </c>
      <c r="H11" s="4">
        <f t="shared" ref="H11" si="6">F11*G11</f>
        <v>69300393.75</v>
      </c>
      <c r="I11" s="4">
        <f t="shared" si="2"/>
        <v>2772015.75</v>
      </c>
      <c r="J11" s="4">
        <f t="shared" si="3"/>
        <v>18445</v>
      </c>
      <c r="K11" s="4">
        <f t="shared" si="4"/>
        <v>72090854.5</v>
      </c>
      <c r="M11" s="3">
        <v>1530</v>
      </c>
    </row>
    <row r="12" spans="2:13" x14ac:dyDescent="0.3">
      <c r="B12" s="3" t="s">
        <v>6</v>
      </c>
      <c r="C12" s="3">
        <v>3676</v>
      </c>
      <c r="D12" s="3">
        <v>3559</v>
      </c>
      <c r="E12" s="4">
        <f>M12*105%</f>
        <v>1606.5</v>
      </c>
      <c r="F12" s="4">
        <f t="shared" si="0"/>
        <v>5717533.5</v>
      </c>
      <c r="G12" s="3">
        <v>17.5</v>
      </c>
      <c r="H12" s="4">
        <f t="shared" ref="H12" si="7">G12*F12</f>
        <v>100056836.25</v>
      </c>
      <c r="I12" s="4">
        <f t="shared" si="2"/>
        <v>4002273.45</v>
      </c>
      <c r="J12" s="4">
        <f t="shared" si="3"/>
        <v>18445</v>
      </c>
      <c r="K12" s="4">
        <f t="shared" si="4"/>
        <v>104077554.7</v>
      </c>
      <c r="M12" s="3">
        <v>1530</v>
      </c>
    </row>
    <row r="15" spans="2:13" ht="15" x14ac:dyDescent="0.3">
      <c r="B15" s="7" t="s">
        <v>40</v>
      </c>
      <c r="C15" s="8" t="s">
        <v>16</v>
      </c>
      <c r="D15" s="8" t="s">
        <v>17</v>
      </c>
      <c r="E15" s="8" t="s">
        <v>18</v>
      </c>
      <c r="F15" s="8" t="s">
        <v>19</v>
      </c>
    </row>
    <row r="16" spans="2:13" x14ac:dyDescent="0.3">
      <c r="B16" s="5">
        <v>1</v>
      </c>
      <c r="C16" s="5" t="s">
        <v>20</v>
      </c>
      <c r="D16" s="6">
        <v>0.2</v>
      </c>
      <c r="E16" s="5" t="s">
        <v>21</v>
      </c>
      <c r="F16" s="5" t="s">
        <v>22</v>
      </c>
    </row>
    <row r="17" spans="2:6" x14ac:dyDescent="0.3">
      <c r="B17" s="5">
        <v>2</v>
      </c>
      <c r="C17" s="5" t="s">
        <v>23</v>
      </c>
      <c r="D17" s="6">
        <v>0.1</v>
      </c>
      <c r="E17" s="5" t="s">
        <v>24</v>
      </c>
      <c r="F17" s="5" t="s">
        <v>25</v>
      </c>
    </row>
    <row r="18" spans="2:6" ht="34.200000000000003" x14ac:dyDescent="0.3">
      <c r="B18" s="5">
        <v>3</v>
      </c>
      <c r="C18" s="5" t="s">
        <v>26</v>
      </c>
      <c r="D18" s="6">
        <v>0.1</v>
      </c>
      <c r="E18" s="5" t="s">
        <v>24</v>
      </c>
      <c r="F18" s="5" t="s">
        <v>27</v>
      </c>
    </row>
    <row r="19" spans="2:6" ht="34.200000000000003" x14ac:dyDescent="0.3">
      <c r="B19" s="5">
        <v>4</v>
      </c>
      <c r="C19" s="5" t="s">
        <v>28</v>
      </c>
      <c r="D19" s="6">
        <v>0.1</v>
      </c>
      <c r="E19" s="5" t="s">
        <v>24</v>
      </c>
      <c r="F19" s="5" t="s">
        <v>29</v>
      </c>
    </row>
    <row r="20" spans="2:6" x14ac:dyDescent="0.3">
      <c r="B20" s="5">
        <v>5</v>
      </c>
      <c r="C20" s="5" t="s">
        <v>30</v>
      </c>
      <c r="D20" s="6">
        <v>0.1</v>
      </c>
      <c r="E20" s="5" t="s">
        <v>24</v>
      </c>
      <c r="F20" s="5" t="s">
        <v>31</v>
      </c>
    </row>
    <row r="21" spans="2:6" x14ac:dyDescent="0.3">
      <c r="B21" s="5">
        <v>6</v>
      </c>
      <c r="C21" s="5" t="s">
        <v>32</v>
      </c>
      <c r="D21" s="6">
        <v>0.1</v>
      </c>
      <c r="E21" s="5" t="s">
        <v>24</v>
      </c>
      <c r="F21" s="5" t="s">
        <v>33</v>
      </c>
    </row>
    <row r="22" spans="2:6" x14ac:dyDescent="0.3">
      <c r="B22" s="5">
        <v>7</v>
      </c>
      <c r="C22" s="5" t="s">
        <v>34</v>
      </c>
      <c r="D22" s="6">
        <v>0.1</v>
      </c>
      <c r="E22" s="5" t="s">
        <v>24</v>
      </c>
      <c r="F22" s="5" t="s">
        <v>35</v>
      </c>
    </row>
    <row r="23" spans="2:6" x14ac:dyDescent="0.3">
      <c r="B23" s="5">
        <v>8</v>
      </c>
      <c r="C23" s="5" t="s">
        <v>36</v>
      </c>
      <c r="D23" s="6">
        <v>0.1</v>
      </c>
      <c r="E23" s="5" t="s">
        <v>24</v>
      </c>
      <c r="F23" s="5" t="s">
        <v>37</v>
      </c>
    </row>
    <row r="24" spans="2:6" x14ac:dyDescent="0.3">
      <c r="B24" s="5">
        <v>9</v>
      </c>
      <c r="C24" s="5" t="s">
        <v>38</v>
      </c>
      <c r="D24" s="6">
        <v>0.1</v>
      </c>
      <c r="E24" s="5" t="s">
        <v>24</v>
      </c>
      <c r="F24" s="5" t="s">
        <v>39</v>
      </c>
    </row>
  </sheetData>
  <mergeCells count="1"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G17" sqref="G17:G18"/>
    </sheetView>
  </sheetViews>
  <sheetFormatPr defaultRowHeight="14.4" x14ac:dyDescent="0.3"/>
  <cols>
    <col min="1" max="1" width="18" customWidth="1"/>
    <col min="2" max="2" width="17" customWidth="1"/>
    <col min="3" max="3" width="20.44140625" customWidth="1"/>
    <col min="4" max="4" width="19" customWidth="1"/>
    <col min="5" max="5" width="18.109375" customWidth="1"/>
    <col min="6" max="6" width="14" customWidth="1"/>
    <col min="7" max="8" width="13.5546875" customWidth="1"/>
    <col min="9" max="9" width="13.33203125" customWidth="1"/>
    <col min="10" max="10" width="12.44140625" customWidth="1"/>
  </cols>
  <sheetData>
    <row r="2" spans="1:10" ht="15.6" x14ac:dyDescent="0.3">
      <c r="C2" s="16" t="s">
        <v>55</v>
      </c>
      <c r="D2" s="16"/>
      <c r="E2" s="16"/>
      <c r="F2" s="16"/>
      <c r="G2" s="16"/>
    </row>
    <row r="5" spans="1:10" s="14" customFormat="1" ht="28.8" x14ac:dyDescent="0.3">
      <c r="A5" s="13" t="s">
        <v>1</v>
      </c>
      <c r="B5" s="13" t="s">
        <v>10</v>
      </c>
      <c r="C5" s="13" t="s">
        <v>11</v>
      </c>
      <c r="D5" s="13" t="s">
        <v>12</v>
      </c>
      <c r="E5" s="13" t="s">
        <v>13</v>
      </c>
      <c r="F5" s="13" t="s">
        <v>14</v>
      </c>
      <c r="G5" s="13" t="s">
        <v>15</v>
      </c>
      <c r="H5" s="13" t="s">
        <v>47</v>
      </c>
      <c r="I5" s="13" t="s">
        <v>48</v>
      </c>
      <c r="J5" s="13" t="s">
        <v>49</v>
      </c>
    </row>
    <row r="6" spans="1:10" x14ac:dyDescent="0.3">
      <c r="A6" s="3" t="s">
        <v>53</v>
      </c>
      <c r="B6" s="3">
        <v>468</v>
      </c>
      <c r="C6" s="3">
        <v>468</v>
      </c>
      <c r="D6" s="4">
        <v>1691</v>
      </c>
      <c r="E6" s="4">
        <f>D6*C6</f>
        <v>791388</v>
      </c>
      <c r="F6" s="3">
        <v>17.5</v>
      </c>
      <c r="G6" s="4">
        <f>E6*F6</f>
        <v>13849290</v>
      </c>
      <c r="H6" s="3">
        <f>G6*4%</f>
        <v>553971.6</v>
      </c>
      <c r="I6" s="3">
        <f>1054*F6</f>
        <v>18445</v>
      </c>
      <c r="J6" s="4">
        <f>I6+H6+G6</f>
        <v>14421706.6</v>
      </c>
    </row>
    <row r="7" spans="1:10" x14ac:dyDescent="0.3">
      <c r="A7" s="3" t="s">
        <v>54</v>
      </c>
      <c r="B7" s="3">
        <v>700</v>
      </c>
      <c r="C7" s="3">
        <v>700</v>
      </c>
      <c r="D7" s="4">
        <v>1662</v>
      </c>
      <c r="E7" s="4">
        <f>D7*C7</f>
        <v>1163400</v>
      </c>
      <c r="F7" s="3">
        <v>17.5</v>
      </c>
      <c r="G7" s="4">
        <f>E7*F7</f>
        <v>20359500</v>
      </c>
      <c r="H7" s="3">
        <f>G7*4%</f>
        <v>814380</v>
      </c>
      <c r="I7" s="3">
        <f>1054*F7</f>
        <v>18445</v>
      </c>
      <c r="J7" s="4">
        <f>I7+H7+G7</f>
        <v>21192325</v>
      </c>
    </row>
    <row r="10" spans="1:10" ht="15" x14ac:dyDescent="0.3">
      <c r="A10" s="7" t="s">
        <v>40</v>
      </c>
      <c r="B10" s="8" t="s">
        <v>16</v>
      </c>
      <c r="C10" s="8" t="s">
        <v>17</v>
      </c>
      <c r="D10" s="8" t="s">
        <v>18</v>
      </c>
      <c r="E10" s="8" t="s">
        <v>19</v>
      </c>
    </row>
    <row r="11" spans="1:10" ht="45.6" x14ac:dyDescent="0.3">
      <c r="A11" s="5">
        <v>1</v>
      </c>
      <c r="B11" s="5" t="s">
        <v>20</v>
      </c>
      <c r="C11" s="6">
        <v>0.1</v>
      </c>
      <c r="D11" s="5" t="s">
        <v>24</v>
      </c>
      <c r="E11" s="5" t="s">
        <v>56</v>
      </c>
    </row>
    <row r="12" spans="1:10" x14ac:dyDescent="0.3">
      <c r="A12" s="5">
        <v>2</v>
      </c>
      <c r="B12" s="5" t="s">
        <v>23</v>
      </c>
      <c r="C12" s="6">
        <v>0.1</v>
      </c>
      <c r="D12" s="5" t="s">
        <v>24</v>
      </c>
      <c r="E12" s="5" t="s">
        <v>42</v>
      </c>
    </row>
    <row r="13" spans="1:10" ht="22.8" x14ac:dyDescent="0.3">
      <c r="A13" s="5">
        <v>3</v>
      </c>
      <c r="B13" s="5" t="s">
        <v>26</v>
      </c>
      <c r="C13" s="6">
        <v>0.1</v>
      </c>
      <c r="D13" s="5" t="s">
        <v>24</v>
      </c>
      <c r="E13" s="5" t="s">
        <v>57</v>
      </c>
    </row>
    <row r="14" spans="1:10" ht="22.8" x14ac:dyDescent="0.3">
      <c r="A14" s="5">
        <v>4</v>
      </c>
      <c r="B14" s="5" t="s">
        <v>28</v>
      </c>
      <c r="C14" s="6">
        <v>0.1</v>
      </c>
      <c r="D14" s="5" t="s">
        <v>24</v>
      </c>
      <c r="E14" s="5" t="s">
        <v>58</v>
      </c>
    </row>
    <row r="15" spans="1:10" ht="22.8" x14ac:dyDescent="0.3">
      <c r="A15" s="5">
        <v>5</v>
      </c>
      <c r="B15" s="5" t="s">
        <v>30</v>
      </c>
      <c r="C15" s="6">
        <v>0.1</v>
      </c>
      <c r="D15" s="5" t="s">
        <v>24</v>
      </c>
      <c r="E15" s="5" t="s">
        <v>59</v>
      </c>
    </row>
    <row r="16" spans="1:10" ht="22.8" x14ac:dyDescent="0.3">
      <c r="A16" s="5">
        <v>6</v>
      </c>
      <c r="B16" s="5" t="s">
        <v>32</v>
      </c>
      <c r="C16" s="6">
        <v>0.1</v>
      </c>
      <c r="D16" s="5" t="s">
        <v>24</v>
      </c>
      <c r="E16" s="5" t="s">
        <v>60</v>
      </c>
    </row>
    <row r="17" spans="1:5" x14ac:dyDescent="0.3">
      <c r="A17" s="5">
        <v>7</v>
      </c>
      <c r="B17" s="5" t="s">
        <v>34</v>
      </c>
      <c r="C17" s="6">
        <v>0.4</v>
      </c>
      <c r="D17" s="5" t="s">
        <v>61</v>
      </c>
      <c r="E17" s="5" t="s">
        <v>31</v>
      </c>
    </row>
    <row r="18" spans="1:5" x14ac:dyDescent="0.3">
      <c r="A18" s="5"/>
      <c r="B18" s="5"/>
      <c r="C18" s="6"/>
      <c r="D18" s="5"/>
      <c r="E18" s="5"/>
    </row>
    <row r="19" spans="1:5" x14ac:dyDescent="0.3">
      <c r="A19" s="5"/>
      <c r="B19" s="5"/>
      <c r="C19" s="6"/>
      <c r="D19" s="5"/>
      <c r="E19" s="5"/>
    </row>
  </sheetData>
  <mergeCells count="1">
    <mergeCell ref="C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Building 1</vt:lpstr>
      <vt:lpstr>Building 2</vt:lpstr>
      <vt:lpstr>Building 3</vt:lpstr>
      <vt:lpstr>Building 4</vt:lpstr>
      <vt:lpstr>Building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2017-06-22T06:09:29Z</dcterms:modified>
</cp:coreProperties>
</file>